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michaelsmitheman/Documents/Metric Insights/Marketing/ROI/"/>
    </mc:Choice>
  </mc:AlternateContent>
  <xr:revisionPtr revIDLastSave="0" documentId="13_ncr:1_{A77EE307-5C54-5C47-81C3-4CC9DEEF52CB}" xr6:coauthVersionLast="36" xr6:coauthVersionMax="45" xr10:uidLastSave="{00000000-0000-0000-0000-000000000000}"/>
  <bookViews>
    <workbookView xWindow="0" yWindow="460" windowWidth="35840" windowHeight="21940" xr2:uid="{64B17119-A867-5E42-802C-EF80B4D2456B}"/>
  </bookViews>
  <sheets>
    <sheet name="Metric Insights ROI" sheetId="9" r:id="rId1"/>
    <sheet name="Business User Time Saving" sheetId="8" r:id="rId2"/>
    <sheet name="Analyst Time Saving" sheetId="10" r:id="rId3"/>
    <sheet name="Alerting Efficiencies" sheetId="11" r:id="rId4"/>
    <sheet name="KPI &amp; Reporting Visibility" sheetId="12" r:id="rId5"/>
    <sheet name="License Management" sheetId="13"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9" l="1"/>
  <c r="L5" i="9" s="1"/>
  <c r="L6" i="9" s="1"/>
  <c r="L7" i="9" s="1"/>
  <c r="L8" i="9" s="1"/>
  <c r="C21" i="9" l="1"/>
  <c r="C27" i="9"/>
  <c r="D17" i="13"/>
  <c r="E27" i="9" s="1"/>
  <c r="C25" i="9"/>
  <c r="E7" i="12"/>
  <c r="E25" i="9" s="1"/>
  <c r="C23" i="9"/>
  <c r="E11" i="11"/>
  <c r="E7" i="11" s="1"/>
  <c r="E23" i="9" s="1"/>
  <c r="C19" i="9"/>
  <c r="D18" i="10"/>
  <c r="E21" i="9" s="1"/>
  <c r="D22" i="8"/>
  <c r="D26" i="8" s="1"/>
  <c r="E19" i="9" s="1"/>
  <c r="E29" i="9" l="1"/>
  <c r="K4" i="9" l="1"/>
  <c r="K5" i="9" s="1"/>
  <c r="K6" i="9" s="1"/>
  <c r="K7" i="9" s="1"/>
  <c r="K8" i="9" s="1"/>
</calcChain>
</file>

<file path=xl/sharedStrings.xml><?xml version="1.0" encoding="utf-8"?>
<sst xmlns="http://schemas.openxmlformats.org/spreadsheetml/2006/main" count="57" uniqueCount="53">
  <si>
    <t>Number of BI Analysts</t>
  </si>
  <si>
    <t>% of Analyst requests that can be moved to self-service portal</t>
  </si>
  <si>
    <t>Analyst time savings with self-service BI Portal</t>
  </si>
  <si>
    <t>Alerting / Exception Reporting Use-case</t>
  </si>
  <si>
    <t>Business Unit</t>
  </si>
  <si>
    <t>Expected Business Impact</t>
  </si>
  <si>
    <t>How ROI was calculated</t>
  </si>
  <si>
    <t>Support</t>
  </si>
  <si>
    <t>Alert support manager when planned staffing for the next day is likely to result in long customer hold-times</t>
  </si>
  <si>
    <t>Reduce churn by ensuring a properly staffed support desk thereby providing a better customer experience.</t>
  </si>
  <si>
    <t>Proactively managing staffing is expected to reduce our current annual churn of $1,500,000 by 3% based on feedback from Support Management team.</t>
  </si>
  <si>
    <t>Alert Sales managers whenever a deal managed by one of their sales changes status or is removed from the sales funnel</t>
  </si>
  <si>
    <t>Enable Sales management to be more proactive in mangement of the sales team and provide reps with real-time coaching when adverse events occur for deals in the sales funnel.</t>
  </si>
  <si>
    <t>Premium Account Sales</t>
  </si>
  <si>
    <t>Sales management has indiciated that proactive reporting will help improve sales rep attainment by an average of 0.5% per rep.  This improvement is applied to the $30M of annual business sold by this team.</t>
  </si>
  <si>
    <t>Qualitative Impact</t>
  </si>
  <si>
    <t>Procurement Team</t>
  </si>
  <si>
    <t>Provide Kpis and reporting for vendor SLA compliance</t>
  </si>
  <si>
    <t>Procurement team can manage vendors more effectively and minimize downstream impact of a vendor missing SLA on supply chain.</t>
  </si>
  <si>
    <t>Supply chain disruptions have resulted in losses if $50K per incident on average over the last 3 years.  Visibility of KPIs and reporting should reesult in reducing incidents by at least 3 per year.</t>
  </si>
  <si>
    <t xml:space="preserve">Reduced License fees from inactive users </t>
  </si>
  <si>
    <t>Reduced Licensing from Bursting infrequently used content</t>
  </si>
  <si>
    <t>Total Savings from improved License Management</t>
  </si>
  <si>
    <t>Business User Time</t>
  </si>
  <si>
    <t>Legend</t>
  </si>
  <si>
    <t>ROI Summary</t>
  </si>
  <si>
    <t>Analyst Time</t>
  </si>
  <si>
    <t>% Analysts time spent responding to user queries</t>
  </si>
  <si>
    <t>Average loaded annual salary</t>
  </si>
  <si>
    <t>Number of Buiness Users impacted</t>
  </si>
  <si>
    <t xml:space="preserve">Hourly cost per user </t>
  </si>
  <si>
    <t xml:space="preserve">Hours saved per month per user </t>
  </si>
  <si>
    <t>Annual Business User savings</t>
  </si>
  <si>
    <t>Annual Cost Of BI Portal</t>
  </si>
  <si>
    <t>Alerting Use Cases</t>
  </si>
  <si>
    <t>Total Alerting Use Case Savings</t>
  </si>
  <si>
    <t>KPI's &amp; Reporting</t>
  </si>
  <si>
    <t>Description of KPI's/Reports Surfaced</t>
  </si>
  <si>
    <t>Total KPI &amp; Reporting Savings</t>
  </si>
  <si>
    <t>Expected Savings</t>
  </si>
  <si>
    <t>ROI Calculator</t>
  </si>
  <si>
    <t>License Management</t>
  </si>
  <si>
    <t xml:space="preserve">Savings from right-sizing BI Tool license type </t>
  </si>
  <si>
    <t>TOTAL ANNUAL SAVINGS</t>
  </si>
  <si>
    <t>Calculated Results</t>
  </si>
  <si>
    <t>Input Values</t>
  </si>
  <si>
    <t>Year 1</t>
  </si>
  <si>
    <t>Year 2</t>
  </si>
  <si>
    <t>Year 3</t>
  </si>
  <si>
    <t>Year 4</t>
  </si>
  <si>
    <t>Year 5</t>
  </si>
  <si>
    <t>Savings</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</si>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</sst>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_);_(&quot;$&quot;* \(#,##0.0000\);_(&quot;$&quot;* &quot;-&quot;??_);_(@_)"/>
  </numFmts>
  <fonts count="12"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20"/>
      <color theme="1"/>
      <name val="Calibri"/>
      <family val="2"/>
      <scheme val="minor"/>
    </font>
    <font>
      <b/>
      <sz val="14"/>
      <color theme="0"/>
      <name val="Calibri"/>
      <family val="2"/>
      <scheme val="minor"/>
    </font>
    <font>
      <b/>
      <sz val="14"/>
      <name val="Calibri"/>
      <family val="2"/>
      <scheme val="minor"/>
    </font>
    <font>
      <sz val="14"/>
      <name val="Calibri"/>
      <family val="2"/>
      <scheme val="minor"/>
    </font>
    <font>
      <u/>
      <sz val="14"/>
      <color theme="4"/>
      <name val="Calibri"/>
      <family val="2"/>
      <scheme val="minor"/>
    </font>
    <font>
      <sz val="14"/>
      <color theme="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0" tint="-4.9989318521683403E-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4">
    <xf numFmtId="0" fontId="0" fillId="0" borderId="0" xfId="0"/>
    <xf numFmtId="0" fontId="2" fillId="0" borderId="0" xfId="0" applyFont="1"/>
    <xf numFmtId="0" fontId="3" fillId="0" borderId="0" xfId="0" applyFont="1"/>
    <xf numFmtId="0" fontId="4" fillId="0" borderId="0" xfId="0" applyFont="1"/>
    <xf numFmtId="164" fontId="0" fillId="0" borderId="0" xfId="2" applyNumberFormat="1" applyFont="1"/>
    <xf numFmtId="165" fontId="0" fillId="0" borderId="0" xfId="1" applyNumberFormat="1" applyFont="1"/>
    <xf numFmtId="44" fontId="0" fillId="0" borderId="0" xfId="0" applyNumberFormat="1"/>
    <xf numFmtId="164" fontId="2" fillId="0" borderId="0" xfId="2" applyNumberFormat="1" applyFont="1"/>
    <xf numFmtId="0" fontId="0" fillId="0" borderId="0" xfId="0" applyAlignment="1"/>
    <xf numFmtId="0" fontId="6" fillId="0" borderId="0" xfId="0" applyFont="1"/>
    <xf numFmtId="44" fontId="4" fillId="0" borderId="1" xfId="0" applyNumberFormat="1" applyFont="1" applyBorder="1"/>
    <xf numFmtId="44" fontId="4" fillId="0" borderId="0" xfId="2" applyFont="1"/>
    <xf numFmtId="44" fontId="4" fillId="3" borderId="1" xfId="2" applyFont="1" applyFill="1" applyBorder="1"/>
    <xf numFmtId="44" fontId="4" fillId="2" borderId="1" xfId="2" applyFont="1" applyFill="1" applyBorder="1"/>
    <xf numFmtId="164" fontId="3" fillId="2" borderId="1" xfId="0" applyNumberFormat="1" applyFont="1" applyFill="1" applyBorder="1"/>
    <xf numFmtId="0" fontId="4" fillId="0" borderId="0" xfId="0" applyFont="1" applyFill="1" applyBorder="1"/>
    <xf numFmtId="0" fontId="4" fillId="0" borderId="0" xfId="0" applyFont="1" applyAlignment="1"/>
    <xf numFmtId="165" fontId="4" fillId="0" borderId="0" xfId="1" applyNumberFormat="1" applyFont="1"/>
    <xf numFmtId="164" fontId="4" fillId="0" borderId="0" xfId="2" applyNumberFormat="1" applyFont="1"/>
    <xf numFmtId="44" fontId="4" fillId="0" borderId="0" xfId="0" applyNumberFormat="1" applyFont="1"/>
    <xf numFmtId="164" fontId="8" fillId="2" borderId="1" xfId="0" applyNumberFormat="1" applyFont="1" applyFill="1" applyBorder="1"/>
    <xf numFmtId="164" fontId="4" fillId="2" borderId="1" xfId="2" applyNumberFormat="1" applyFont="1" applyFill="1" applyBorder="1"/>
    <xf numFmtId="164" fontId="5" fillId="2" borderId="1" xfId="2" applyNumberFormat="1" applyFont="1" applyFill="1" applyBorder="1"/>
    <xf numFmtId="0" fontId="4" fillId="5" borderId="5" xfId="0" applyFont="1" applyFill="1" applyBorder="1"/>
    <xf numFmtId="0" fontId="4" fillId="5" borderId="6" xfId="0" applyFont="1" applyFill="1" applyBorder="1"/>
    <xf numFmtId="44" fontId="4" fillId="5" borderId="6" xfId="2" applyFont="1" applyFill="1" applyBorder="1"/>
    <xf numFmtId="0" fontId="4" fillId="5" borderId="7" xfId="0" applyFont="1" applyFill="1" applyBorder="1"/>
    <xf numFmtId="0" fontId="4" fillId="5" borderId="0" xfId="0" applyFont="1" applyFill="1" applyBorder="1"/>
    <xf numFmtId="44" fontId="4" fillId="5" borderId="0" xfId="2" applyFont="1" applyFill="1" applyBorder="1"/>
    <xf numFmtId="0" fontId="4" fillId="5" borderId="9" xfId="0" applyFont="1" applyFill="1" applyBorder="1"/>
    <xf numFmtId="0" fontId="4" fillId="5" borderId="8" xfId="0" applyFont="1" applyFill="1" applyBorder="1"/>
    <xf numFmtId="164" fontId="4" fillId="5" borderId="0" xfId="2" applyNumberFormat="1" applyFont="1" applyFill="1" applyBorder="1"/>
    <xf numFmtId="0" fontId="5" fillId="5" borderId="0" xfId="0" applyFont="1" applyFill="1" applyBorder="1"/>
    <xf numFmtId="0" fontId="4" fillId="5" borderId="10" xfId="0" applyFont="1" applyFill="1" applyBorder="1"/>
    <xf numFmtId="0" fontId="4" fillId="5" borderId="11" xfId="0" applyFont="1" applyFill="1" applyBorder="1"/>
    <xf numFmtId="0" fontId="4" fillId="5" borderId="12" xfId="0" applyFont="1" applyFill="1" applyBorder="1"/>
    <xf numFmtId="0" fontId="6" fillId="5" borderId="0" xfId="0" applyFont="1" applyFill="1" applyBorder="1"/>
    <xf numFmtId="0" fontId="3" fillId="5" borderId="0" xfId="0" applyFont="1" applyFill="1" applyBorder="1"/>
    <xf numFmtId="0" fontId="7" fillId="4" borderId="0" xfId="0" applyFont="1" applyFill="1" applyAlignment="1">
      <alignment vertical="center" wrapText="1"/>
    </xf>
    <xf numFmtId="0" fontId="4" fillId="0" borderId="0" xfId="0" applyFont="1" applyAlignment="1">
      <alignment vertical="center" wrapText="1"/>
    </xf>
    <xf numFmtId="0" fontId="0" fillId="0" borderId="0" xfId="0" applyFont="1"/>
    <xf numFmtId="0" fontId="0" fillId="0" borderId="0" xfId="0" applyFont="1" applyFill="1" applyBorder="1"/>
    <xf numFmtId="0" fontId="4" fillId="0" borderId="0" xfId="0" applyFont="1" applyAlignment="1">
      <alignment vertical="center"/>
    </xf>
    <xf numFmtId="44" fontId="9" fillId="3" borderId="1" xfId="2" applyFont="1" applyFill="1" applyBorder="1" applyProtection="1">
      <protection locked="0"/>
    </xf>
    <xf numFmtId="0" fontId="4" fillId="3" borderId="1" xfId="0" applyFont="1" applyFill="1" applyBorder="1" applyProtection="1">
      <protection locked="0"/>
    </xf>
    <xf numFmtId="164" fontId="4" fillId="3" borderId="1" xfId="2" applyNumberFormat="1" applyFont="1" applyFill="1" applyBorder="1" applyProtection="1">
      <protection locked="0"/>
    </xf>
    <xf numFmtId="9" fontId="4" fillId="3" borderId="1" xfId="3" applyFont="1" applyFill="1" applyBorder="1" applyProtection="1">
      <protection locked="0"/>
    </xf>
    <xf numFmtId="0" fontId="0" fillId="3" borderId="2" xfId="0" applyFont="1" applyFill="1" applyBorder="1" applyAlignment="1" applyProtection="1">
      <alignment vertical="center"/>
      <protection locked="0"/>
    </xf>
    <xf numFmtId="0" fontId="0" fillId="3" borderId="3" xfId="0" applyFont="1" applyFill="1" applyBorder="1" applyAlignment="1" applyProtection="1">
      <alignment vertical="center" wrapText="1"/>
      <protection locked="0"/>
    </xf>
    <xf numFmtId="164" fontId="3" fillId="3" borderId="3" xfId="2" applyNumberFormat="1" applyFont="1" applyFill="1" applyBorder="1" applyAlignment="1" applyProtection="1">
      <alignment vertical="center"/>
      <protection locked="0"/>
    </xf>
    <xf numFmtId="0" fontId="0" fillId="3" borderId="4" xfId="0" applyFont="1" applyFill="1" applyBorder="1" applyAlignment="1" applyProtection="1">
      <alignment vertical="center" wrapText="1"/>
      <protection locked="0"/>
    </xf>
    <xf numFmtId="0" fontId="0" fillId="3" borderId="2" xfId="0" applyFont="1" applyFill="1" applyBorder="1" applyAlignment="1" applyProtection="1">
      <alignment vertical="center" wrapText="1"/>
      <protection locked="0"/>
    </xf>
    <xf numFmtId="9" fontId="0" fillId="3" borderId="3" xfId="3" applyFont="1" applyFill="1" applyBorder="1" applyAlignment="1" applyProtection="1">
      <alignment vertical="center" wrapText="1"/>
      <protection locked="0"/>
    </xf>
    <xf numFmtId="164" fontId="3" fillId="3" borderId="3" xfId="2" applyNumberFormat="1" applyFont="1" applyFill="1" applyBorder="1" applyAlignment="1" applyProtection="1">
      <alignment vertical="center" wrapText="1"/>
      <protection locked="0"/>
    </xf>
    <xf numFmtId="0" fontId="0" fillId="3" borderId="3" xfId="0" applyFont="1" applyFill="1" applyBorder="1" applyAlignment="1" applyProtection="1">
      <alignment vertical="center"/>
      <protection locked="0"/>
    </xf>
    <xf numFmtId="9" fontId="0" fillId="3" borderId="3" xfId="3"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0" fillId="3" borderId="4"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164" fontId="2" fillId="3" borderId="3" xfId="0" applyNumberFormat="1" applyFont="1" applyFill="1" applyBorder="1" applyAlignment="1" applyProtection="1">
      <alignment vertical="center"/>
      <protection locked="0"/>
    </xf>
    <xf numFmtId="0" fontId="10" fillId="5" borderId="0" xfId="4" applyFill="1" applyBorder="1" applyProtection="1">
      <protection locked="0"/>
    </xf>
    <xf numFmtId="166" fontId="4" fillId="5" borderId="11" xfId="2" applyNumberFormat="1" applyFont="1" applyFill="1" applyBorder="1"/>
    <xf numFmtId="0" fontId="11" fillId="0" borderId="0" xfId="0" applyFont="1" applyProtection="1"/>
    <xf numFmtId="164" fontId="11" fillId="0" borderId="0" xfId="2" applyNumberFormat="1" applyFont="1" applyProtection="1"/>
  </cellXfs>
  <cellStyles count="6">
    <cellStyle name="Comma" xfId="1" builtinId="3"/>
    <cellStyle name="Currency" xfId="2" builtinId="4"/>
    <cellStyle name="Followed Hyperlink" xfId="5" builtinId="9" customBuiltin="1"/>
    <cellStyle name="Hyperlink" xfId="4" builtinId="8" customBuiltin="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Savings</a:t>
            </a:r>
            <a:r>
              <a:rPr lang="en-US" b="1" baseline="0"/>
              <a:t> vs Cost</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'Metric Insights ROI'!$K$3</c:f>
              <c:strCache>
                <c:ptCount val="1"/>
                <c:pt idx="0">
                  <c:v>Savings</c:v>
                </c:pt>
              </c:strCache>
            </c:strRef>
          </c:tx>
          <c:spPr>
            <a:ln w="28575" cap="rnd">
              <a:solidFill>
                <a:schemeClr val="accent1"/>
              </a:solidFill>
              <a:round/>
            </a:ln>
            <a:effectLst/>
          </c:spPr>
          <c:marker>
            <c:symbol val="none"/>
          </c:marker>
          <c:cat>
            <c:strRef>
              <c:f>'Metric Insights ROI'!$J$4:$J$8</c:f>
              <c:strCache>
                <c:ptCount val="5"/>
                <c:pt idx="0">
                  <c:v>Year 1</c:v>
                </c:pt>
                <c:pt idx="1">
                  <c:v>Year 2</c:v>
                </c:pt>
                <c:pt idx="2">
                  <c:v>Year 3</c:v>
                </c:pt>
                <c:pt idx="3">
                  <c:v>Year 4</c:v>
                </c:pt>
                <c:pt idx="4">
                  <c:v>Year 5</c:v>
                </c:pt>
              </c:strCache>
            </c:strRef>
          </c:cat>
          <c:val>
            <c:numRef>
              <c:f>'Metric Insights ROI'!$K$4:$K$8</c:f>
              <c:numCache>
                <c:formatCode>_("$"* #,##0_);_("$"* \(#,##0\);_("$"* "-"??_);_(@_)</c:formatCode>
                <c:ptCount val="5"/>
                <c:pt idx="0">
                  <c:v>1126250</c:v>
                </c:pt>
                <c:pt idx="1">
                  <c:v>2252500</c:v>
                </c:pt>
                <c:pt idx="2">
                  <c:v>3378750</c:v>
                </c:pt>
                <c:pt idx="3">
                  <c:v>4505000</c:v>
                </c:pt>
                <c:pt idx="4">
                  <c:v>5631250</c:v>
                </c:pt>
              </c:numCache>
            </c:numRef>
          </c:val>
          <c:smooth val="0"/>
          <c:extLst>
            <c:ext xmlns:c16="http://schemas.microsoft.com/office/drawing/2014/chart" uri="{C3380CC4-5D6E-409C-BE32-E72D297353CC}">
              <c16:uniqueId val="{00000000-EADC-E24A-824B-4C094CF86DE3}"/>
            </c:ext>
          </c:extLst>
        </c:ser>
        <c:ser>
          <c:idx val="1"/>
          <c:order val="1"/>
          <c:tx>
            <c:strRef>
              <c:f>'Metric Insights ROI'!$L$3</c:f>
              <c:strCache>
                <c:ptCount val="1"/>
                <c:pt idx="0">
                  <c:v>Cost</c:v>
                </c:pt>
              </c:strCache>
            </c:strRef>
          </c:tx>
          <c:spPr>
            <a:ln w="28575" cap="rnd">
              <a:solidFill>
                <a:schemeClr val="accent2"/>
              </a:solidFill>
              <a:round/>
            </a:ln>
            <a:effectLst/>
          </c:spPr>
          <c:marker>
            <c:symbol val="none"/>
          </c:marker>
          <c:cat>
            <c:strRef>
              <c:f>'Metric Insights ROI'!$J$4:$J$8</c:f>
              <c:strCache>
                <c:ptCount val="5"/>
                <c:pt idx="0">
                  <c:v>Year 1</c:v>
                </c:pt>
                <c:pt idx="1">
                  <c:v>Year 2</c:v>
                </c:pt>
                <c:pt idx="2">
                  <c:v>Year 3</c:v>
                </c:pt>
                <c:pt idx="3">
                  <c:v>Year 4</c:v>
                </c:pt>
                <c:pt idx="4">
                  <c:v>Year 5</c:v>
                </c:pt>
              </c:strCache>
            </c:strRef>
          </c:cat>
          <c:val>
            <c:numRef>
              <c:f>'Metric Insights ROI'!$L$4:$L$8</c:f>
              <c:numCache>
                <c:formatCode>_("$"* #,##0_);_("$"* \(#,##0\);_("$"* "-"??_);_(@_)</c:formatCode>
                <c:ptCount val="5"/>
                <c:pt idx="0">
                  <c:v>350000</c:v>
                </c:pt>
                <c:pt idx="1">
                  <c:v>700000</c:v>
                </c:pt>
                <c:pt idx="2">
                  <c:v>1050000</c:v>
                </c:pt>
                <c:pt idx="3">
                  <c:v>1400000</c:v>
                </c:pt>
                <c:pt idx="4">
                  <c:v>1750000</c:v>
                </c:pt>
              </c:numCache>
            </c:numRef>
          </c:val>
          <c:smooth val="0"/>
          <c:extLst>
            <c:ext xmlns:c16="http://schemas.microsoft.com/office/drawing/2014/chart" uri="{C3380CC4-5D6E-409C-BE32-E72D297353CC}">
              <c16:uniqueId val="{00000001-EADC-E24A-824B-4C094CF86DE3}"/>
            </c:ext>
          </c:extLst>
        </c:ser>
        <c:dLbls>
          <c:showLegendKey val="0"/>
          <c:showVal val="0"/>
          <c:showCatName val="0"/>
          <c:showSerName val="0"/>
          <c:showPercent val="0"/>
          <c:showBubbleSize val="0"/>
        </c:dLbls>
        <c:smooth val="0"/>
        <c:axId val="1202603743"/>
        <c:axId val="1091742607"/>
      </c:lineChart>
      <c:catAx>
        <c:axId val="1202603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1742607"/>
        <c:crosses val="autoZero"/>
        <c:auto val="1"/>
        <c:lblAlgn val="ctr"/>
        <c:lblOffset val="100"/>
        <c:noMultiLvlLbl val="0"/>
      </c:catAx>
      <c:valAx>
        <c:axId val="109174260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26037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xdr:colOff>
      <xdr:row>5</xdr:row>
      <xdr:rowOff>1</xdr:rowOff>
    </xdr:from>
    <xdr:to>
      <xdr:col>5</xdr:col>
      <xdr:colOff>152400</xdr:colOff>
      <xdr:row>8</xdr:row>
      <xdr:rowOff>63500</xdr:rowOff>
    </xdr:to>
    <xdr:sp macro="" textlink="">
      <xdr:nvSpPr>
        <xdr:cNvPr id="3" name="TextBox 2">
          <a:extLst>
            <a:ext uri="{FF2B5EF4-FFF2-40B4-BE49-F238E27FC236}">
              <a16:creationId xmlns:a16="http://schemas.microsoft.com/office/drawing/2014/main" id="{C2361720-329A-6746-B62D-7E86A445F93C}"/>
            </a:ext>
          </a:extLst>
        </xdr:cNvPr>
        <xdr:cNvSpPr txBox="1"/>
      </xdr:nvSpPr>
      <xdr:spPr>
        <a:xfrm>
          <a:off x="571501" y="1041401"/>
          <a:ext cx="5549899" cy="787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Navigate</a:t>
          </a:r>
          <a:r>
            <a:rPr lang="en-US" sz="1400" baseline="0"/>
            <a:t> to the individual tabs and update inputs in the blue boxes. Your results are displayed in the green boxes on individual sheets, and this sheet provides your overall ROI summary.</a:t>
          </a:r>
          <a:endParaRPr lang="en-US" sz="1400"/>
        </a:p>
        <a:p>
          <a:endParaRPr lang="en-US" sz="1400"/>
        </a:p>
        <a:p>
          <a:endParaRPr lang="en-US" sz="1400"/>
        </a:p>
        <a:p>
          <a:endParaRPr lang="en-US" sz="1400"/>
        </a:p>
      </xdr:txBody>
    </xdr:sp>
    <xdr:clientData/>
  </xdr:twoCellAnchor>
  <xdr:twoCellAnchor editAs="oneCell">
    <xdr:from>
      <xdr:col>2</xdr:col>
      <xdr:colOff>63500</xdr:colOff>
      <xdr:row>1</xdr:row>
      <xdr:rowOff>88900</xdr:rowOff>
    </xdr:from>
    <xdr:to>
      <xdr:col>2</xdr:col>
      <xdr:colOff>2895600</xdr:colOff>
      <xdr:row>2</xdr:row>
      <xdr:rowOff>101600</xdr:rowOff>
    </xdr:to>
    <xdr:pic>
      <xdr:nvPicPr>
        <xdr:cNvPr id="5" name="Picture 4">
          <a:extLst>
            <a:ext uri="{FF2B5EF4-FFF2-40B4-BE49-F238E27FC236}">
              <a16:creationId xmlns:a16="http://schemas.microsoft.com/office/drawing/2014/main" id="{24178E5D-E4DB-9243-AA3E-5A96285A8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900" y="203200"/>
          <a:ext cx="2832100" cy="254000"/>
        </a:xfrm>
        <a:prstGeom prst="rect">
          <a:avLst/>
        </a:prstGeom>
      </xdr:spPr>
    </xdr:pic>
    <xdr:clientData/>
  </xdr:twoCellAnchor>
  <xdr:twoCellAnchor>
    <xdr:from>
      <xdr:col>0</xdr:col>
      <xdr:colOff>336550</xdr:colOff>
      <xdr:row>32</xdr:row>
      <xdr:rowOff>215900</xdr:rowOff>
    </xdr:from>
    <xdr:to>
      <xdr:col>5</xdr:col>
      <xdr:colOff>190500</xdr:colOff>
      <xdr:row>45</xdr:row>
      <xdr:rowOff>76200</xdr:rowOff>
    </xdr:to>
    <xdr:graphicFrame macro="">
      <xdr:nvGraphicFramePr>
        <xdr:cNvPr id="2" name="Chart 1">
          <a:extLst>
            <a:ext uri="{FF2B5EF4-FFF2-40B4-BE49-F238E27FC236}">
              <a16:creationId xmlns:a16="http://schemas.microsoft.com/office/drawing/2014/main" id="{A36E258F-BDC3-EA49-83AC-74E25BC7D7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279399</xdr:colOff>
      <xdr:row>2</xdr:row>
      <xdr:rowOff>203199</xdr:rowOff>
    </xdr:from>
    <xdr:to>
      <xdr:col>3</xdr:col>
      <xdr:colOff>1384300</xdr:colOff>
      <xdr:row>16</xdr:row>
      <xdr:rowOff>0</xdr:rowOff>
    </xdr:to>
    <xdr:sp macro="" textlink="">
      <xdr:nvSpPr>
        <xdr:cNvPr id="2" name="TextBox 1">
          <a:extLst>
            <a:ext uri="{FF2B5EF4-FFF2-40B4-BE49-F238E27FC236}">
              <a16:creationId xmlns:a16="http://schemas.microsoft.com/office/drawing/2014/main" id="{ECE2BFED-9B1F-254D-891F-A9989FFE4CAD}"/>
            </a:ext>
          </a:extLst>
        </xdr:cNvPr>
        <xdr:cNvSpPr txBox="1"/>
      </xdr:nvSpPr>
      <xdr:spPr>
        <a:xfrm>
          <a:off x="279399" y="736599"/>
          <a:ext cx="5740401" cy="2692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ROI in this area is generated by saving business users the time that they would typically spend each day searching for analytics.  Time savings are realized by:  </a:t>
          </a:r>
        </a:p>
        <a:p>
          <a:endParaRPr lang="en-US" sz="1400"/>
        </a:p>
        <a:p>
          <a:pPr marL="171450" indent="-171450">
            <a:spcAft>
              <a:spcPts val="600"/>
            </a:spcAft>
            <a:buFont typeface="Arial" panose="020B0604020202020204" pitchFamily="34" charset="0"/>
            <a:buChar char="•"/>
          </a:pPr>
          <a:r>
            <a:rPr lang="en-US" sz="1400"/>
            <a:t>Organizing all relevant content in a portal with Favorites and Folder access to commonly used content</a:t>
          </a:r>
        </a:p>
        <a:p>
          <a:pPr marL="171450" indent="-171450">
            <a:spcAft>
              <a:spcPts val="600"/>
            </a:spcAft>
            <a:buFont typeface="Arial" panose="020B0604020202020204" pitchFamily="34" charset="0"/>
            <a:buChar char="•"/>
          </a:pPr>
          <a:r>
            <a:rPr lang="en-US" sz="1400"/>
            <a:t>Combining commonly used visualization in a Portal Page saving time required to flip between dashboards</a:t>
          </a:r>
        </a:p>
        <a:p>
          <a:pPr marL="171450" indent="-171450">
            <a:spcAft>
              <a:spcPts val="600"/>
            </a:spcAft>
            <a:buFont typeface="Arial" panose="020B0604020202020204" pitchFamily="34" charset="0"/>
            <a:buChar char="•"/>
          </a:pPr>
          <a:r>
            <a:rPr lang="en-US" sz="1400"/>
            <a:t>Providing pre-filtering and bookmarks to save time required to manually set filter values</a:t>
          </a:r>
        </a:p>
        <a:p>
          <a:pPr marL="171450" indent="-171450">
            <a:spcAft>
              <a:spcPts val="600"/>
            </a:spcAft>
            <a:buFont typeface="Arial" panose="020B0604020202020204" pitchFamily="34" charset="0"/>
            <a:buChar char="•"/>
          </a:pPr>
          <a:r>
            <a:rPr lang="en-US" sz="1400"/>
            <a:t>Bursting reporting and sending Favorites Digests to Business Users saving them the time required to find and open their commonly used reports </a:t>
          </a:r>
        </a:p>
        <a:p>
          <a:endParaRPr lang="en-US" sz="1400"/>
        </a:p>
        <a:p>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469899</xdr:colOff>
      <xdr:row>2</xdr:row>
      <xdr:rowOff>203199</xdr:rowOff>
    </xdr:from>
    <xdr:to>
      <xdr:col>3</xdr:col>
      <xdr:colOff>1066800</xdr:colOff>
      <xdr:row>8</xdr:row>
      <xdr:rowOff>0</xdr:rowOff>
    </xdr:to>
    <xdr:sp macro="" textlink="">
      <xdr:nvSpPr>
        <xdr:cNvPr id="2" name="TextBox 1">
          <a:extLst>
            <a:ext uri="{FF2B5EF4-FFF2-40B4-BE49-F238E27FC236}">
              <a16:creationId xmlns:a16="http://schemas.microsoft.com/office/drawing/2014/main" id="{36D3F38D-9539-6647-B5CD-E4EBF2B76300}"/>
            </a:ext>
          </a:extLst>
        </xdr:cNvPr>
        <xdr:cNvSpPr txBox="1"/>
      </xdr:nvSpPr>
      <xdr:spPr>
        <a:xfrm>
          <a:off x="469899" y="736599"/>
          <a:ext cx="5816601" cy="1016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By creating a portal where all content across tools can be easily found by users and by publishing Datasets and Dataset reports, the user community to self-service requests which would otherwise require Analyst help.  </a:t>
          </a:r>
        </a:p>
        <a:p>
          <a:endParaRPr 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673099</xdr:colOff>
      <xdr:row>2</xdr:row>
      <xdr:rowOff>203199</xdr:rowOff>
    </xdr:from>
    <xdr:to>
      <xdr:col>3</xdr:col>
      <xdr:colOff>2717800</xdr:colOff>
      <xdr:row>5</xdr:row>
      <xdr:rowOff>50800</xdr:rowOff>
    </xdr:to>
    <xdr:sp macro="" textlink="">
      <xdr:nvSpPr>
        <xdr:cNvPr id="2" name="TextBox 1">
          <a:extLst>
            <a:ext uri="{FF2B5EF4-FFF2-40B4-BE49-F238E27FC236}">
              <a16:creationId xmlns:a16="http://schemas.microsoft.com/office/drawing/2014/main" id="{C811838C-9240-6E49-BF2B-55554B7300BB}"/>
            </a:ext>
          </a:extLst>
        </xdr:cNvPr>
        <xdr:cNvSpPr txBox="1"/>
      </xdr:nvSpPr>
      <xdr:spPr>
        <a:xfrm>
          <a:off x="673099" y="774699"/>
          <a:ext cx="9448801"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If there are specific use-cases where Alerting or Exception reporting will be used to ensure that users take prompt action, quantify the benefits for those use cases in this tab.</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673099</xdr:colOff>
      <xdr:row>2</xdr:row>
      <xdr:rowOff>203199</xdr:rowOff>
    </xdr:from>
    <xdr:to>
      <xdr:col>5</xdr:col>
      <xdr:colOff>139700</xdr:colOff>
      <xdr:row>5</xdr:row>
      <xdr:rowOff>50800</xdr:rowOff>
    </xdr:to>
    <xdr:sp macro="" textlink="">
      <xdr:nvSpPr>
        <xdr:cNvPr id="2" name="TextBox 1">
          <a:extLst>
            <a:ext uri="{FF2B5EF4-FFF2-40B4-BE49-F238E27FC236}">
              <a16:creationId xmlns:a16="http://schemas.microsoft.com/office/drawing/2014/main" id="{4E4E598C-6F57-2B4F-B8B4-0BF37D7C44AE}"/>
            </a:ext>
          </a:extLst>
        </xdr:cNvPr>
        <xdr:cNvSpPr txBox="1"/>
      </xdr:nvSpPr>
      <xdr:spPr>
        <a:xfrm>
          <a:off x="673099" y="774699"/>
          <a:ext cx="12052301"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Surfacing high-level KPIs in the portal and distributing actionable reporting to users means that more decisions are data-driven which increases the efficiency of the organization that is consuming the analytics.  For revenue-generating business units, ROI can be computed by estimating the results of increased efficiencies. </a:t>
          </a:r>
        </a:p>
        <a:p>
          <a:endParaRPr lang="en-US"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279399</xdr:colOff>
      <xdr:row>2</xdr:row>
      <xdr:rowOff>203199</xdr:rowOff>
    </xdr:from>
    <xdr:to>
      <xdr:col>3</xdr:col>
      <xdr:colOff>1397000</xdr:colOff>
      <xdr:row>8</xdr:row>
      <xdr:rowOff>38100</xdr:rowOff>
    </xdr:to>
    <xdr:sp macro="" textlink="">
      <xdr:nvSpPr>
        <xdr:cNvPr id="2" name="TextBox 1">
          <a:extLst>
            <a:ext uri="{FF2B5EF4-FFF2-40B4-BE49-F238E27FC236}">
              <a16:creationId xmlns:a16="http://schemas.microsoft.com/office/drawing/2014/main" id="{0F83AAC6-4AEF-5B42-A252-EC25B4059D4F}"/>
            </a:ext>
          </a:extLst>
        </xdr:cNvPr>
        <xdr:cNvSpPr txBox="1"/>
      </xdr:nvSpPr>
      <xdr:spPr>
        <a:xfrm>
          <a:off x="279399" y="736599"/>
          <a:ext cx="5994401" cy="1054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Leverage usage analytics to reduce BI Tool licensing costs by right-sizing licensing purchase to cover only active users and ensure that the right license type is used for each user.  See Metric Insights License Management portal page to provide inputs for this worksheet.</a:t>
          </a:r>
        </a:p>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1074-0557-1449-851E-E8D3B08A9FB0}">
  <dimension ref="B1:L32"/>
  <sheetViews>
    <sheetView showGridLines="0" tabSelected="1" zoomScaleNormal="100" workbookViewId="0">
      <selection activeCell="C23" sqref="C23"/>
    </sheetView>
  </sheetViews>
  <sheetFormatPr baseColWidth="10" defaultRowHeight="19" x14ac:dyDescent="0.25"/>
  <cols>
    <col min="1" max="1" width="4.6640625" style="3" customWidth="1"/>
    <col min="2" max="2" width="2.33203125" style="3" customWidth="1"/>
    <col min="3" max="3" width="50.1640625" style="3" customWidth="1"/>
    <col min="4" max="4" width="2.83203125" style="3" customWidth="1"/>
    <col min="5" max="5" width="17.83203125" style="11" customWidth="1"/>
    <col min="6" max="6" width="2.33203125" style="3" customWidth="1"/>
    <col min="7" max="10" width="10.83203125" style="3"/>
    <col min="11" max="11" width="14" style="3" bestFit="1" customWidth="1"/>
    <col min="12" max="12" width="12.83203125" style="3" bestFit="1" customWidth="1"/>
    <col min="13" max="16384" width="10.83203125" style="3"/>
  </cols>
  <sheetData>
    <row r="1" spans="2:12" ht="9" customHeight="1" x14ac:dyDescent="0.25"/>
    <row r="3" spans="2:12" x14ac:dyDescent="0.25">
      <c r="J3" s="62"/>
      <c r="K3" s="62" t="s">
        <v>51</v>
      </c>
      <c r="L3" s="62" t="s">
        <v>52</v>
      </c>
    </row>
    <row r="4" spans="2:12" ht="29" customHeight="1" x14ac:dyDescent="0.3">
      <c r="C4" s="9" t="s">
        <v>40</v>
      </c>
      <c r="J4" s="62" t="s">
        <v>46</v>
      </c>
      <c r="K4" s="63">
        <f>E29</f>
        <v>1126250</v>
      </c>
      <c r="L4" s="63">
        <f>E31</f>
        <v>350000</v>
      </c>
    </row>
    <row r="5" spans="2:12" ht="9" customHeight="1" x14ac:dyDescent="0.25">
      <c r="J5" s="62" t="s">
        <v>47</v>
      </c>
      <c r="K5" s="63">
        <f>$E$29+K4</f>
        <v>2252500</v>
      </c>
      <c r="L5" s="63">
        <f>$E$31+L4</f>
        <v>700000</v>
      </c>
    </row>
    <row r="6" spans="2:12" x14ac:dyDescent="0.25">
      <c r="J6" s="62" t="s">
        <v>48</v>
      </c>
      <c r="K6" s="63">
        <f t="shared" ref="K6:K8" si="0">$E$29+K5</f>
        <v>3378750</v>
      </c>
      <c r="L6" s="63">
        <f t="shared" ref="L6:L8" si="1">$E$31+L5</f>
        <v>1050000</v>
      </c>
    </row>
    <row r="7" spans="2:12" x14ac:dyDescent="0.25">
      <c r="J7" s="62" t="s">
        <v>49</v>
      </c>
      <c r="K7" s="63">
        <f t="shared" si="0"/>
        <v>4505000</v>
      </c>
      <c r="L7" s="63">
        <f t="shared" si="1"/>
        <v>1400000</v>
      </c>
    </row>
    <row r="8" spans="2:12" x14ac:dyDescent="0.25">
      <c r="J8" s="62" t="s">
        <v>50</v>
      </c>
      <c r="K8" s="63">
        <f t="shared" si="0"/>
        <v>5631250</v>
      </c>
      <c r="L8" s="63">
        <f t="shared" si="1"/>
        <v>1750000</v>
      </c>
    </row>
    <row r="9" spans="2:12" ht="6" customHeight="1" x14ac:dyDescent="0.25"/>
    <row r="10" spans="2:12" ht="26" x14ac:dyDescent="0.3">
      <c r="C10" s="9" t="s">
        <v>24</v>
      </c>
    </row>
    <row r="11" spans="2:12" ht="8" customHeight="1" thickBot="1" x14ac:dyDescent="0.3"/>
    <row r="12" spans="2:12" ht="20" thickBot="1" x14ac:dyDescent="0.3">
      <c r="C12" s="3" t="s">
        <v>45</v>
      </c>
      <c r="E12" s="12"/>
    </row>
    <row r="13" spans="2:12" ht="5" customHeight="1" thickBot="1" x14ac:dyDescent="0.3"/>
    <row r="14" spans="2:12" ht="20" thickBot="1" x14ac:dyDescent="0.3">
      <c r="C14" s="3" t="s">
        <v>44</v>
      </c>
      <c r="E14" s="13"/>
    </row>
    <row r="15" spans="2:12" ht="10" customHeight="1" x14ac:dyDescent="0.25"/>
    <row r="16" spans="2:12" ht="9" customHeight="1" x14ac:dyDescent="0.25">
      <c r="B16" s="23"/>
      <c r="C16" s="24"/>
      <c r="D16" s="24"/>
      <c r="E16" s="25"/>
      <c r="F16" s="26"/>
    </row>
    <row r="17" spans="2:6" ht="26" x14ac:dyDescent="0.3">
      <c r="B17" s="30"/>
      <c r="C17" s="36" t="s">
        <v>25</v>
      </c>
      <c r="D17" s="27"/>
      <c r="E17" s="28"/>
      <c r="F17" s="29"/>
    </row>
    <row r="18" spans="2:6" ht="8" customHeight="1" thickBot="1" x14ac:dyDescent="0.3">
      <c r="B18" s="30"/>
      <c r="C18" s="27"/>
      <c r="D18" s="27"/>
      <c r="E18" s="28"/>
      <c r="F18" s="29"/>
    </row>
    <row r="19" spans="2:6" ht="20" thickBot="1" x14ac:dyDescent="0.3">
      <c r="B19" s="30"/>
      <c r="C19" s="60" t="str">
        <f>'Business User Time Saving'!B26</f>
        <v>Annual Business User savings</v>
      </c>
      <c r="D19" s="27"/>
      <c r="E19" s="21">
        <f>'Business User Time Saving'!D26</f>
        <v>450000</v>
      </c>
      <c r="F19" s="29"/>
    </row>
    <row r="20" spans="2:6" ht="9" customHeight="1" thickBot="1" x14ac:dyDescent="0.3">
      <c r="B20" s="30"/>
      <c r="C20" s="27"/>
      <c r="D20" s="27"/>
      <c r="E20" s="31"/>
      <c r="F20" s="29"/>
    </row>
    <row r="21" spans="2:6" ht="20" thickBot="1" x14ac:dyDescent="0.3">
      <c r="B21" s="30"/>
      <c r="C21" s="60" t="str">
        <f>'Analyst Time Saving'!B18</f>
        <v>Analyst time savings with self-service BI Portal</v>
      </c>
      <c r="D21" s="27"/>
      <c r="E21" s="21">
        <f>'Analyst Time Saving'!D18</f>
        <v>31250</v>
      </c>
      <c r="F21" s="29"/>
    </row>
    <row r="22" spans="2:6" ht="9" customHeight="1" thickBot="1" x14ac:dyDescent="0.3">
      <c r="B22" s="30"/>
      <c r="C22" s="27"/>
      <c r="D22" s="27"/>
      <c r="E22" s="31"/>
      <c r="F22" s="29"/>
    </row>
    <row r="23" spans="2:6" ht="20" thickBot="1" x14ac:dyDescent="0.3">
      <c r="B23" s="30"/>
      <c r="C23" s="60" t="str">
        <f>'Alerting Efficiencies'!D7</f>
        <v>Total Alerting Use Case Savings</v>
      </c>
      <c r="D23" s="27"/>
      <c r="E23" s="21">
        <f>'Alerting Efficiencies'!E7</f>
        <v>195000</v>
      </c>
      <c r="F23" s="29"/>
    </row>
    <row r="24" spans="2:6" ht="9" customHeight="1" thickBot="1" x14ac:dyDescent="0.3">
      <c r="B24" s="30"/>
      <c r="C24" s="27"/>
      <c r="D24" s="27"/>
      <c r="E24" s="31"/>
      <c r="F24" s="29"/>
    </row>
    <row r="25" spans="2:6" ht="20" thickBot="1" x14ac:dyDescent="0.3">
      <c r="B25" s="30"/>
      <c r="C25" s="60" t="str">
        <f>'KPI &amp; Reporting Visibility'!D7</f>
        <v>Total KPI &amp; Reporting Savings</v>
      </c>
      <c r="D25" s="27"/>
      <c r="E25" s="21">
        <f>'KPI &amp; Reporting Visibility'!E7</f>
        <v>150000</v>
      </c>
      <c r="F25" s="29"/>
    </row>
    <row r="26" spans="2:6" ht="9" customHeight="1" thickBot="1" x14ac:dyDescent="0.3">
      <c r="B26" s="30"/>
      <c r="C26" s="27"/>
      <c r="D26" s="27"/>
      <c r="E26" s="31"/>
      <c r="F26" s="29"/>
    </row>
    <row r="27" spans="2:6" ht="20" thickBot="1" x14ac:dyDescent="0.3">
      <c r="B27" s="30"/>
      <c r="C27" s="60" t="str">
        <f>'License Management'!B17</f>
        <v>Total Savings from improved License Management</v>
      </c>
      <c r="D27" s="27"/>
      <c r="E27" s="21">
        <f>'License Management'!D17</f>
        <v>300000</v>
      </c>
      <c r="F27" s="29"/>
    </row>
    <row r="28" spans="2:6" ht="10" customHeight="1" thickBot="1" x14ac:dyDescent="0.3">
      <c r="B28" s="30"/>
      <c r="C28" s="27"/>
      <c r="D28" s="27"/>
      <c r="E28" s="31"/>
      <c r="F28" s="29"/>
    </row>
    <row r="29" spans="2:6" ht="22" thickBot="1" x14ac:dyDescent="0.3">
      <c r="B29" s="30"/>
      <c r="C29" s="32" t="s">
        <v>43</v>
      </c>
      <c r="D29" s="32"/>
      <c r="E29" s="22">
        <f>E19+E21+E23+E25+E27</f>
        <v>1126250</v>
      </c>
      <c r="F29" s="29"/>
    </row>
    <row r="30" spans="2:6" ht="10" customHeight="1" thickBot="1" x14ac:dyDescent="0.3">
      <c r="B30" s="30"/>
      <c r="C30" s="27"/>
      <c r="D30" s="27"/>
      <c r="E30" s="28"/>
      <c r="F30" s="29"/>
    </row>
    <row r="31" spans="2:6" ht="20" thickBot="1" x14ac:dyDescent="0.3">
      <c r="B31" s="30"/>
      <c r="C31" s="37" t="s">
        <v>33</v>
      </c>
      <c r="D31" s="27"/>
      <c r="E31" s="43">
        <v>350000</v>
      </c>
      <c r="F31" s="29"/>
    </row>
    <row r="32" spans="2:6" ht="9" customHeight="1" x14ac:dyDescent="0.25">
      <c r="B32" s="33"/>
      <c r="C32" s="34"/>
      <c r="D32" s="34"/>
      <c r="E32" s="61"/>
      <c r="F32" s="35"/>
    </row>
  </sheetData>
  <sheetProtection sheet="1" objects="1" scenarios="1" selectLockedCells="1"/>
  <hyperlinks>
    <hyperlink ref="C19" location="'Business User Time'!D15" display="'Business User Time'!D15" xr:uid="{5C9C5E68-3BE1-5147-A466-F41666FC7291}"/>
    <hyperlink ref="C21" location="'Analyst Time'!D8" display="'Analyst Time'!D8" xr:uid="{DE5D511D-0F56-CE4E-9028-70D6C1FDBAF8}"/>
    <hyperlink ref="C23" location="Alerting!B11" display="Alerting!B11" xr:uid="{4326C35C-2C46-374B-A57B-E44CCEAA5BF8}"/>
    <hyperlink ref="C25" location="'KPI''s &amp; Reporting'!B11" display="'KPI''s &amp; Reporting'!B11" xr:uid="{43DF24BB-8FEB-1049-9FEE-C5DCEA2424B6}"/>
    <hyperlink ref="C27" location="'License Management'!D9" display="'License Management'!D9" xr:uid="{DFB23F43-394E-5E46-94F4-14EEAEF44895}"/>
  </hyperlinks>
  <pageMargins left="0.7" right="0.7" top="0.75" bottom="0.75" header="0.3" footer="0.3"/>
  <pageSetup orientation="portrait" horizontalDpi="0" verticalDpi="0"/>
  <ignoredErrors>
    <ignoredError sqref="C19 C21 C23 C25 C27"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2E76-899D-594B-9AE1-536F04575D1C}">
  <dimension ref="B1:H26"/>
  <sheetViews>
    <sheetView showGridLines="0" zoomScaleNormal="100" workbookViewId="0">
      <selection activeCell="D18" sqref="D18"/>
    </sheetView>
  </sheetViews>
  <sheetFormatPr baseColWidth="10" defaultRowHeight="16" x14ac:dyDescent="0.2"/>
  <cols>
    <col min="1" max="1" width="3.6640625" customWidth="1"/>
    <col min="2" max="2" width="54.33203125" customWidth="1"/>
    <col min="3" max="3" width="2.83203125" customWidth="1"/>
    <col min="4" max="4" width="19.6640625" customWidth="1"/>
    <col min="7" max="7" width="12.5" customWidth="1"/>
  </cols>
  <sheetData>
    <row r="1" spans="2:8" x14ac:dyDescent="0.2">
      <c r="B1" s="8"/>
      <c r="C1" s="8"/>
      <c r="D1" s="8"/>
      <c r="E1" s="8"/>
      <c r="F1" s="8"/>
      <c r="G1" s="8"/>
      <c r="H1" s="8"/>
    </row>
    <row r="2" spans="2:8" ht="26" x14ac:dyDescent="0.3">
      <c r="B2" s="9" t="s">
        <v>23</v>
      </c>
    </row>
    <row r="4" spans="2:8" x14ac:dyDescent="0.2">
      <c r="C4" s="5"/>
    </row>
    <row r="5" spans="2:8" x14ac:dyDescent="0.2">
      <c r="C5" s="4"/>
    </row>
    <row r="7" spans="2:8" x14ac:dyDescent="0.2">
      <c r="C7" s="6"/>
    </row>
    <row r="9" spans="2:8" s="1" customFormat="1" x14ac:dyDescent="0.2">
      <c r="C9" s="7"/>
    </row>
    <row r="16" spans="2:8" ht="20" customHeight="1" x14ac:dyDescent="0.2"/>
    <row r="17" spans="2:4" ht="20" customHeight="1" thickBot="1" x14ac:dyDescent="0.25"/>
    <row r="18" spans="2:4" ht="20" thickBot="1" x14ac:dyDescent="0.3">
      <c r="B18" s="3" t="s">
        <v>29</v>
      </c>
      <c r="C18" s="3"/>
      <c r="D18" s="44">
        <v>1000</v>
      </c>
    </row>
    <row r="19" spans="2:4" ht="8" customHeight="1" thickBot="1" x14ac:dyDescent="0.3">
      <c r="B19" s="3"/>
      <c r="C19" s="3"/>
      <c r="D19" s="3"/>
    </row>
    <row r="20" spans="2:4" ht="20" thickBot="1" x14ac:dyDescent="0.3">
      <c r="B20" s="3" t="s">
        <v>28</v>
      </c>
      <c r="C20" s="3"/>
      <c r="D20" s="45">
        <v>75000</v>
      </c>
    </row>
    <row r="21" spans="2:4" ht="8" customHeight="1" thickBot="1" x14ac:dyDescent="0.3">
      <c r="B21" s="3"/>
      <c r="C21" s="3"/>
      <c r="D21" s="3"/>
    </row>
    <row r="22" spans="2:4" ht="20" thickBot="1" x14ac:dyDescent="0.3">
      <c r="B22" s="3" t="s">
        <v>30</v>
      </c>
      <c r="C22" s="3"/>
      <c r="D22" s="10">
        <f>D20/2000</f>
        <v>37.5</v>
      </c>
    </row>
    <row r="23" spans="2:4" ht="8" customHeight="1" thickBot="1" x14ac:dyDescent="0.3">
      <c r="B23" s="3"/>
      <c r="C23" s="3"/>
      <c r="D23" s="3"/>
    </row>
    <row r="24" spans="2:4" ht="20" thickBot="1" x14ac:dyDescent="0.3">
      <c r="B24" s="3" t="s">
        <v>31</v>
      </c>
      <c r="C24" s="3"/>
      <c r="D24" s="44">
        <v>1</v>
      </c>
    </row>
    <row r="25" spans="2:4" ht="8" customHeight="1" thickBot="1" x14ac:dyDescent="0.3">
      <c r="B25" s="3"/>
      <c r="C25" s="3"/>
      <c r="D25" s="3"/>
    </row>
    <row r="26" spans="2:4" ht="20" thickBot="1" x14ac:dyDescent="0.3">
      <c r="B26" s="2" t="s">
        <v>32</v>
      </c>
      <c r="C26" s="3"/>
      <c r="D26" s="14">
        <f>D24*D22*D18*12</f>
        <v>450000</v>
      </c>
    </row>
  </sheetData>
  <sheetProtection sheet="1" objects="1" scenarios="1" selectLockedCells="1"/>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A7A6D-188F-114C-92A6-1771E31CCDAA}">
  <dimension ref="B1:H18"/>
  <sheetViews>
    <sheetView showGridLines="0" zoomScaleNormal="100" workbookViewId="0">
      <selection activeCell="D12" sqref="D12"/>
    </sheetView>
  </sheetViews>
  <sheetFormatPr baseColWidth="10" defaultRowHeight="16" x14ac:dyDescent="0.2"/>
  <cols>
    <col min="1" max="1" width="3.6640625" customWidth="1"/>
    <col min="2" max="2" width="59.1640625" customWidth="1"/>
    <col min="3" max="3" width="2.83203125" customWidth="1"/>
    <col min="4" max="4" width="15.5" customWidth="1"/>
    <col min="7" max="7" width="12.5" customWidth="1"/>
  </cols>
  <sheetData>
    <row r="1" spans="2:8" x14ac:dyDescent="0.2">
      <c r="B1" s="8"/>
      <c r="C1" s="8"/>
      <c r="D1" s="8"/>
      <c r="E1" s="8"/>
      <c r="F1" s="8"/>
      <c r="G1" s="8"/>
      <c r="H1" s="8"/>
    </row>
    <row r="2" spans="2:8" ht="26" x14ac:dyDescent="0.3">
      <c r="B2" s="9" t="s">
        <v>26</v>
      </c>
    </row>
    <row r="4" spans="2:8" x14ac:dyDescent="0.2">
      <c r="C4" s="5"/>
    </row>
    <row r="5" spans="2:8" x14ac:dyDescent="0.2">
      <c r="C5" s="4"/>
    </row>
    <row r="6" spans="2:8" x14ac:dyDescent="0.2">
      <c r="C6" s="6"/>
    </row>
    <row r="7" spans="2:8" x14ac:dyDescent="0.2">
      <c r="C7" s="6"/>
    </row>
    <row r="8" spans="2:8" x14ac:dyDescent="0.2">
      <c r="C8" s="6"/>
    </row>
    <row r="9" spans="2:8" ht="20" customHeight="1" thickBot="1" x14ac:dyDescent="0.25"/>
    <row r="10" spans="2:8" ht="20" thickBot="1" x14ac:dyDescent="0.3">
      <c r="B10" s="3" t="s">
        <v>0</v>
      </c>
      <c r="C10" s="3"/>
      <c r="D10" s="44">
        <v>5</v>
      </c>
    </row>
    <row r="11" spans="2:8" ht="8" customHeight="1" thickBot="1" x14ac:dyDescent="0.3">
      <c r="B11" s="3"/>
      <c r="C11" s="3"/>
      <c r="D11" s="3"/>
    </row>
    <row r="12" spans="2:8" ht="20" thickBot="1" x14ac:dyDescent="0.3">
      <c r="B12" s="3" t="s">
        <v>28</v>
      </c>
      <c r="C12" s="3"/>
      <c r="D12" s="45">
        <v>100000</v>
      </c>
    </row>
    <row r="13" spans="2:8" ht="8" customHeight="1" thickBot="1" x14ac:dyDescent="0.3">
      <c r="B13" s="3"/>
      <c r="C13" s="3"/>
      <c r="D13" s="3"/>
    </row>
    <row r="14" spans="2:8" ht="20" thickBot="1" x14ac:dyDescent="0.3">
      <c r="B14" s="3" t="s">
        <v>27</v>
      </c>
      <c r="C14" s="3"/>
      <c r="D14" s="46">
        <v>0.25</v>
      </c>
    </row>
    <row r="15" spans="2:8" ht="8" customHeight="1" thickBot="1" x14ac:dyDescent="0.3">
      <c r="B15" s="3"/>
      <c r="C15" s="3"/>
      <c r="D15" s="3"/>
    </row>
    <row r="16" spans="2:8" ht="20" thickBot="1" x14ac:dyDescent="0.3">
      <c r="B16" s="3" t="s">
        <v>1</v>
      </c>
      <c r="C16" s="3"/>
      <c r="D16" s="46">
        <v>0.25</v>
      </c>
    </row>
    <row r="17" spans="2:4" ht="8" customHeight="1" thickBot="1" x14ac:dyDescent="0.3">
      <c r="B17" s="3"/>
      <c r="C17" s="3"/>
      <c r="D17" s="3"/>
    </row>
    <row r="18" spans="2:4" ht="20" thickBot="1" x14ac:dyDescent="0.3">
      <c r="B18" s="2" t="s">
        <v>2</v>
      </c>
      <c r="C18" s="3"/>
      <c r="D18" s="14">
        <f>D10*D12*D14*D16</f>
        <v>31250</v>
      </c>
    </row>
  </sheetData>
  <sheetProtection sheet="1" objects="1" scenarios="1" selectLockedCells="1"/>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403B8-A3D4-4641-8423-F3723C6A2190}">
  <dimension ref="B1:H21"/>
  <sheetViews>
    <sheetView showGridLines="0" zoomScaleNormal="100" workbookViewId="0">
      <selection activeCell="B11" sqref="B11"/>
    </sheetView>
  </sheetViews>
  <sheetFormatPr baseColWidth="10" defaultRowHeight="19" x14ac:dyDescent="0.25"/>
  <cols>
    <col min="1" max="1" width="5.33203125" style="3" customWidth="1"/>
    <col min="2" max="2" width="22" style="3" customWidth="1"/>
    <col min="3" max="3" width="42" style="3" customWidth="1"/>
    <col min="4" max="4" width="39.83203125" style="3" customWidth="1"/>
    <col min="5" max="5" width="16.1640625" style="3" customWidth="1"/>
    <col min="6" max="6" width="49.33203125" style="3" customWidth="1"/>
    <col min="7" max="7" width="4.33203125" style="3" customWidth="1"/>
    <col min="8" max="16384" width="10.83203125" style="3"/>
  </cols>
  <sheetData>
    <row r="1" spans="2:8" x14ac:dyDescent="0.25">
      <c r="B1" s="16"/>
      <c r="C1" s="16"/>
      <c r="D1" s="16"/>
      <c r="E1" s="16"/>
      <c r="F1" s="16"/>
      <c r="G1" s="16"/>
      <c r="H1" s="16"/>
    </row>
    <row r="2" spans="2:8" ht="26" x14ac:dyDescent="0.3">
      <c r="B2" s="9" t="s">
        <v>34</v>
      </c>
    </row>
    <row r="4" spans="2:8" x14ac:dyDescent="0.25">
      <c r="C4" s="17"/>
    </row>
    <row r="5" spans="2:8" x14ac:dyDescent="0.25">
      <c r="C5" s="18"/>
    </row>
    <row r="6" spans="2:8" ht="20" thickBot="1" x14ac:dyDescent="0.3"/>
    <row r="7" spans="2:8" ht="20" thickBot="1" x14ac:dyDescent="0.3">
      <c r="D7" s="2" t="s">
        <v>35</v>
      </c>
      <c r="E7" s="20">
        <f>SUM(E11:E39)</f>
        <v>195000</v>
      </c>
    </row>
    <row r="8" spans="2:8" x14ac:dyDescent="0.25">
      <c r="C8" s="19"/>
    </row>
    <row r="9" spans="2:8" s="39" customFormat="1" ht="43" customHeight="1" x14ac:dyDescent="0.2">
      <c r="B9" s="38" t="s">
        <v>4</v>
      </c>
      <c r="C9" s="38" t="s">
        <v>3</v>
      </c>
      <c r="D9" s="38" t="s">
        <v>5</v>
      </c>
      <c r="E9" s="38" t="s">
        <v>39</v>
      </c>
      <c r="F9" s="38" t="s">
        <v>6</v>
      </c>
    </row>
    <row r="10" spans="2:8" ht="8" customHeight="1" thickBot="1" x14ac:dyDescent="0.3">
      <c r="D10" s="15"/>
    </row>
    <row r="11" spans="2:8" ht="100" customHeight="1" thickBot="1" x14ac:dyDescent="0.3">
      <c r="B11" s="47" t="s">
        <v>7</v>
      </c>
      <c r="C11" s="48" t="s">
        <v>8</v>
      </c>
      <c r="D11" s="48" t="s">
        <v>9</v>
      </c>
      <c r="E11" s="49">
        <f>1500000*0.03</f>
        <v>45000</v>
      </c>
      <c r="F11" s="50" t="s">
        <v>10</v>
      </c>
    </row>
    <row r="12" spans="2:8" ht="8" customHeight="1" thickBot="1" x14ac:dyDescent="0.3">
      <c r="B12" s="40"/>
      <c r="C12" s="40"/>
      <c r="D12" s="41"/>
      <c r="E12" s="40"/>
      <c r="F12" s="40"/>
    </row>
    <row r="13" spans="2:8" ht="100" customHeight="1" thickBot="1" x14ac:dyDescent="0.3">
      <c r="B13" s="51" t="s">
        <v>13</v>
      </c>
      <c r="C13" s="48" t="s">
        <v>11</v>
      </c>
      <c r="D13" s="52" t="s">
        <v>12</v>
      </c>
      <c r="E13" s="53">
        <v>150000</v>
      </c>
      <c r="F13" s="50" t="s">
        <v>14</v>
      </c>
    </row>
    <row r="14" spans="2:8" ht="8" customHeight="1" thickBot="1" x14ac:dyDescent="0.3">
      <c r="D14" s="15"/>
    </row>
    <row r="15" spans="2:8" ht="100" customHeight="1" thickBot="1" x14ac:dyDescent="0.3">
      <c r="B15" s="47"/>
      <c r="C15" s="54"/>
      <c r="D15" s="55"/>
      <c r="E15" s="56"/>
      <c r="F15" s="57"/>
    </row>
    <row r="16" spans="2:8" ht="8" customHeight="1" thickBot="1" x14ac:dyDescent="0.3">
      <c r="D16" s="15"/>
    </row>
    <row r="17" spans="2:6" ht="100" customHeight="1" thickBot="1" x14ac:dyDescent="0.3">
      <c r="B17" s="58"/>
      <c r="C17" s="54"/>
      <c r="D17" s="59"/>
      <c r="E17" s="56"/>
      <c r="F17" s="57"/>
    </row>
    <row r="18" spans="2:6" ht="8" customHeight="1" thickBot="1" x14ac:dyDescent="0.3"/>
    <row r="19" spans="2:6" ht="100" customHeight="1" thickBot="1" x14ac:dyDescent="0.3">
      <c r="B19" s="47"/>
      <c r="C19" s="54"/>
      <c r="D19" s="54"/>
      <c r="E19" s="56"/>
      <c r="F19" s="57"/>
    </row>
    <row r="20" spans="2:6" ht="8" customHeight="1" thickBot="1" x14ac:dyDescent="0.3"/>
    <row r="21" spans="2:6" ht="100" customHeight="1" thickBot="1" x14ac:dyDescent="0.3">
      <c r="B21" s="47"/>
      <c r="C21" s="54"/>
      <c r="D21" s="54"/>
      <c r="E21" s="56"/>
      <c r="F21" s="57"/>
    </row>
  </sheetData>
  <sheetProtection sheet="1" objects="1" scenarios="1" selectLockedCells="1"/>
  <pageMargins left="0.7" right="0.7" top="0.75" bottom="0.75" header="0.3" footer="0.3"/>
  <pageSetup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A1E63-1044-1F4F-957E-C2B2950031F9}">
  <dimension ref="B1:H21"/>
  <sheetViews>
    <sheetView showGridLines="0" zoomScaleNormal="100" workbookViewId="0">
      <selection activeCell="B11" sqref="B11"/>
    </sheetView>
  </sheetViews>
  <sheetFormatPr baseColWidth="10" defaultRowHeight="19" x14ac:dyDescent="0.25"/>
  <cols>
    <col min="1" max="1" width="5.33203125" style="3" customWidth="1"/>
    <col min="2" max="2" width="22" style="3" customWidth="1"/>
    <col min="3" max="3" width="42.1640625" style="3" customWidth="1"/>
    <col min="4" max="4" width="39.83203125" style="3" customWidth="1"/>
    <col min="5" max="5" width="16.1640625" style="3" customWidth="1"/>
    <col min="6" max="6" width="49.1640625" style="3" customWidth="1"/>
    <col min="7" max="7" width="12.5" style="3" customWidth="1"/>
    <col min="8" max="16384" width="10.83203125" style="3"/>
  </cols>
  <sheetData>
    <row r="1" spans="2:8" x14ac:dyDescent="0.25">
      <c r="B1" s="16"/>
      <c r="C1" s="16"/>
      <c r="D1" s="16"/>
      <c r="E1" s="16"/>
      <c r="F1" s="16"/>
      <c r="G1" s="16"/>
      <c r="H1" s="16"/>
    </row>
    <row r="2" spans="2:8" ht="26" x14ac:dyDescent="0.3">
      <c r="B2" s="9" t="s">
        <v>36</v>
      </c>
    </row>
    <row r="4" spans="2:8" x14ac:dyDescent="0.25">
      <c r="C4" s="17"/>
    </row>
    <row r="5" spans="2:8" x14ac:dyDescent="0.25">
      <c r="C5" s="18"/>
    </row>
    <row r="6" spans="2:8" ht="20" thickBot="1" x14ac:dyDescent="0.3"/>
    <row r="7" spans="2:8" ht="20" thickBot="1" x14ac:dyDescent="0.3">
      <c r="D7" s="2" t="s">
        <v>38</v>
      </c>
      <c r="E7" s="20">
        <f>SUM(E11:E39)</f>
        <v>150000</v>
      </c>
    </row>
    <row r="8" spans="2:8" x14ac:dyDescent="0.25">
      <c r="C8" s="19"/>
    </row>
    <row r="9" spans="2:8" s="42" customFormat="1" ht="43" customHeight="1" x14ac:dyDescent="0.2">
      <c r="B9" s="38" t="s">
        <v>4</v>
      </c>
      <c r="C9" s="38" t="s">
        <v>37</v>
      </c>
      <c r="D9" s="38" t="s">
        <v>15</v>
      </c>
      <c r="E9" s="38" t="s">
        <v>39</v>
      </c>
      <c r="F9" s="38" t="s">
        <v>6</v>
      </c>
    </row>
    <row r="10" spans="2:8" ht="8" customHeight="1" thickBot="1" x14ac:dyDescent="0.3">
      <c r="D10" s="15"/>
    </row>
    <row r="11" spans="2:8" ht="100" customHeight="1" thickBot="1" x14ac:dyDescent="0.3">
      <c r="B11" s="47" t="s">
        <v>16</v>
      </c>
      <c r="C11" s="48" t="s">
        <v>17</v>
      </c>
      <c r="D11" s="48" t="s">
        <v>18</v>
      </c>
      <c r="E11" s="49">
        <v>150000</v>
      </c>
      <c r="F11" s="50" t="s">
        <v>19</v>
      </c>
    </row>
    <row r="12" spans="2:8" ht="8" customHeight="1" thickBot="1" x14ac:dyDescent="0.3">
      <c r="D12" s="15"/>
    </row>
    <row r="13" spans="2:8" ht="100" customHeight="1" thickBot="1" x14ac:dyDescent="0.3">
      <c r="B13" s="51"/>
      <c r="C13" s="48"/>
      <c r="D13" s="52"/>
      <c r="E13" s="53"/>
      <c r="F13" s="50"/>
    </row>
    <row r="14" spans="2:8" ht="8" customHeight="1" thickBot="1" x14ac:dyDescent="0.3">
      <c r="D14" s="15"/>
    </row>
    <row r="15" spans="2:8" ht="100" customHeight="1" thickBot="1" x14ac:dyDescent="0.3">
      <c r="B15" s="47"/>
      <c r="C15" s="54"/>
      <c r="D15" s="55"/>
      <c r="E15" s="56"/>
      <c r="F15" s="57"/>
    </row>
    <row r="16" spans="2:8" ht="8" customHeight="1" thickBot="1" x14ac:dyDescent="0.3">
      <c r="D16" s="15"/>
    </row>
    <row r="17" spans="2:6" ht="100" customHeight="1" thickBot="1" x14ac:dyDescent="0.3">
      <c r="B17" s="58"/>
      <c r="C17" s="54"/>
      <c r="D17" s="59"/>
      <c r="E17" s="56"/>
      <c r="F17" s="57"/>
    </row>
    <row r="18" spans="2:6" ht="8" customHeight="1" thickBot="1" x14ac:dyDescent="0.3"/>
    <row r="19" spans="2:6" ht="100" customHeight="1" thickBot="1" x14ac:dyDescent="0.3">
      <c r="B19" s="47"/>
      <c r="C19" s="54"/>
      <c r="D19" s="54"/>
      <c r="E19" s="56"/>
      <c r="F19" s="57"/>
    </row>
    <row r="20" spans="2:6" ht="8" customHeight="1" thickBot="1" x14ac:dyDescent="0.3"/>
    <row r="21" spans="2:6" ht="100" customHeight="1" thickBot="1" x14ac:dyDescent="0.3">
      <c r="B21" s="47"/>
      <c r="C21" s="54"/>
      <c r="D21" s="54"/>
      <c r="E21" s="56"/>
      <c r="F21" s="57"/>
    </row>
  </sheetData>
  <sheetProtection sheet="1" objects="1" scenarios="1" selectLockedCells="1"/>
  <pageMargins left="0.7" right="0.7" top="0.75" bottom="0.75" header="0.3" footer="0.3"/>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8906D-8863-764B-9CCB-869FD3F46FA4}">
  <dimension ref="B1:H17"/>
  <sheetViews>
    <sheetView showGridLines="0" zoomScaleNormal="100" workbookViewId="0">
      <selection activeCell="D11" sqref="D11"/>
    </sheetView>
  </sheetViews>
  <sheetFormatPr baseColWidth="10" defaultRowHeight="16" x14ac:dyDescent="0.2"/>
  <cols>
    <col min="1" max="1" width="3.6640625" customWidth="1"/>
    <col min="2" max="2" width="57.5" customWidth="1"/>
    <col min="3" max="3" width="2.83203125" customWidth="1"/>
    <col min="4" max="4" width="19.83203125" customWidth="1"/>
    <col min="7" max="7" width="12.5" customWidth="1"/>
  </cols>
  <sheetData>
    <row r="1" spans="2:8" x14ac:dyDescent="0.2">
      <c r="B1" s="8"/>
      <c r="C1" s="8"/>
      <c r="D1" s="8"/>
      <c r="E1" s="8"/>
      <c r="F1" s="8"/>
      <c r="G1" s="8"/>
      <c r="H1" s="8"/>
    </row>
    <row r="2" spans="2:8" ht="26" x14ac:dyDescent="0.3">
      <c r="B2" s="9" t="s">
        <v>41</v>
      </c>
    </row>
    <row r="4" spans="2:8" x14ac:dyDescent="0.2">
      <c r="C4" s="5"/>
    </row>
    <row r="5" spans="2:8" x14ac:dyDescent="0.2">
      <c r="C5" s="4"/>
    </row>
    <row r="7" spans="2:8" x14ac:dyDescent="0.2">
      <c r="C7" s="6"/>
    </row>
    <row r="8" spans="2:8" x14ac:dyDescent="0.2">
      <c r="C8" s="6"/>
    </row>
    <row r="9" spans="2:8" x14ac:dyDescent="0.2">
      <c r="C9" s="6"/>
    </row>
    <row r="10" spans="2:8" ht="20" customHeight="1" thickBot="1" x14ac:dyDescent="0.25"/>
    <row r="11" spans="2:8" ht="20" thickBot="1" x14ac:dyDescent="0.3">
      <c r="B11" s="3" t="s">
        <v>20</v>
      </c>
      <c r="C11" s="3"/>
      <c r="D11" s="45">
        <v>100000</v>
      </c>
    </row>
    <row r="12" spans="2:8" ht="8" customHeight="1" thickBot="1" x14ac:dyDescent="0.3">
      <c r="B12" s="3"/>
      <c r="C12" s="3"/>
      <c r="D12" s="18"/>
    </row>
    <row r="13" spans="2:8" ht="20" thickBot="1" x14ac:dyDescent="0.3">
      <c r="B13" s="3" t="s">
        <v>42</v>
      </c>
      <c r="C13" s="3"/>
      <c r="D13" s="45">
        <v>100000</v>
      </c>
    </row>
    <row r="14" spans="2:8" ht="8" customHeight="1" thickBot="1" x14ac:dyDescent="0.3">
      <c r="B14" s="3"/>
      <c r="C14" s="3"/>
      <c r="D14" s="18"/>
    </row>
    <row r="15" spans="2:8" ht="20" thickBot="1" x14ac:dyDescent="0.3">
      <c r="B15" s="3" t="s">
        <v>21</v>
      </c>
      <c r="C15" s="3"/>
      <c r="D15" s="45">
        <v>100000</v>
      </c>
    </row>
    <row r="16" spans="2:8" ht="8" customHeight="1" thickBot="1" x14ac:dyDescent="0.3">
      <c r="B16" s="3"/>
      <c r="C16" s="3"/>
      <c r="D16" s="3"/>
    </row>
    <row r="17" spans="2:4" ht="20" thickBot="1" x14ac:dyDescent="0.3">
      <c r="B17" s="2" t="s">
        <v>22</v>
      </c>
      <c r="C17" s="3"/>
      <c r="D17" s="14">
        <f>D11+D13+D15</f>
        <v>300000</v>
      </c>
    </row>
  </sheetData>
  <sheetProtection sheet="1" objects="1" scenarios="1" selectLockedCells="1"/>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Metric Insights ROI</vt:lpstr>
      <vt:lpstr>Business User Time Saving</vt:lpstr>
      <vt:lpstr>Analyst Time Saving</vt:lpstr>
      <vt:lpstr>Alerting Efficiencies</vt:lpstr>
      <vt:lpstr>KPI &amp; Reporting Visibility</vt:lpstr>
      <vt:lpstr>License 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dc:creator>
  <cp:lastModifiedBy>Michael Smitheman</cp:lastModifiedBy>
  <dcterms:created xsi:type="dcterms:W3CDTF">2020-06-29T17:12:32Z</dcterms:created>
  <dcterms:modified xsi:type="dcterms:W3CDTF">2020-07-10T19:23:02Z</dcterms:modified>
</cp:coreProperties>
</file>